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sjogolf-my.sharepoint.com/personal/martin_eksjogk_se/Documents/Martin/Kommitteer/Tävling/"/>
    </mc:Choice>
  </mc:AlternateContent>
  <xr:revisionPtr revIDLastSave="722" documentId="8_{C957B658-7821-44BB-85D1-631D0DAAD5B2}" xr6:coauthVersionLast="47" xr6:coauthVersionMax="47" xr10:uidLastSave="{6A7A46C2-4D4F-4709-9E0A-926CBE09C92D}"/>
  <bookViews>
    <workbookView xWindow="-120" yWindow="-120" windowWidth="29040" windowHeight="15840" activeTab="3" xr2:uid="{5292A497-FFF2-4FCC-9DB0-E3146C134378}"/>
  </bookViews>
  <sheets>
    <sheet name="vecka för vecka" sheetId="3" r:id="rId1"/>
    <sheet name="Sammanställning" sheetId="1" r:id="rId2"/>
    <sheet name="Klara för final" sheetId="2" r:id="rId3"/>
    <sheet name="Tillgodohavanden" sheetId="4" r:id="rId4"/>
  </sheets>
  <definedNames>
    <definedName name="_xlnm._FilterDatabase" localSheetId="1" hidden="1">Sammanställning!$A$4:$S$59</definedName>
    <definedName name="_xlnm._FilterDatabase" localSheetId="0" hidden="1">'vecka för vecka'!$A$4:$R$59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4" l="1"/>
  <c r="O19" i="4"/>
  <c r="A60" i="1"/>
  <c r="A61" i="1" s="1"/>
  <c r="N23" i="4"/>
  <c r="R23" i="4" s="1"/>
  <c r="N26" i="4"/>
  <c r="R57" i="4"/>
  <c r="N57" i="4"/>
  <c r="M9" i="4"/>
  <c r="M55" i="4"/>
  <c r="M20" i="4"/>
  <c r="L48" i="4"/>
  <c r="L19" i="4"/>
  <c r="K15" i="4"/>
  <c r="K46" i="4"/>
  <c r="R51" i="4"/>
  <c r="R52" i="4"/>
  <c r="R53" i="4"/>
  <c r="R54" i="4"/>
  <c r="R55" i="4"/>
  <c r="R56" i="4"/>
  <c r="K29" i="4"/>
  <c r="R29" i="4" s="1"/>
  <c r="J5" i="4"/>
  <c r="J46" i="4"/>
  <c r="J47" i="4"/>
  <c r="R47" i="4"/>
  <c r="R46" i="4"/>
  <c r="R48" i="4"/>
  <c r="R49" i="4"/>
  <c r="R50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4" i="4"/>
  <c r="R25" i="4"/>
  <c r="R26" i="4"/>
  <c r="R27" i="4"/>
  <c r="R28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3" i="4"/>
  <c r="I14" i="4"/>
  <c r="I13" i="4"/>
  <c r="I5" i="4"/>
  <c r="H22" i="4"/>
  <c r="H28" i="4"/>
  <c r="H12" i="4"/>
  <c r="G3" i="4"/>
  <c r="G4" i="4"/>
  <c r="G22" i="4"/>
  <c r="F3" i="4"/>
  <c r="F22" i="4"/>
  <c r="F4" i="4"/>
  <c r="E22" i="4"/>
  <c r="E35" i="4"/>
  <c r="E39" i="4"/>
  <c r="D22" i="4"/>
  <c r="D6" i="4"/>
  <c r="D13" i="4"/>
  <c r="C22" i="4"/>
  <c r="C14" i="4"/>
  <c r="C15" i="4"/>
  <c r="B5" i="4"/>
  <c r="B4" i="4"/>
  <c r="B3" i="4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5" i="2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A6" i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</calcChain>
</file>

<file path=xl/sharedStrings.xml><?xml version="1.0" encoding="utf-8"?>
<sst xmlns="http://schemas.openxmlformats.org/spreadsheetml/2006/main" count="251" uniqueCount="113">
  <si>
    <t>Resultatsammanställning veckogolfen 2025</t>
  </si>
  <si>
    <t>nr</t>
  </si>
  <si>
    <t>namn</t>
  </si>
  <si>
    <t>vecka</t>
  </si>
  <si>
    <t>Christer Gustafsson</t>
  </si>
  <si>
    <t>Anne Engelholm</t>
  </si>
  <si>
    <t>Christer Svahn</t>
  </si>
  <si>
    <t>Evert Hägg</t>
  </si>
  <si>
    <t>Britt-Marie Andersson</t>
  </si>
  <si>
    <t>Christoffer Mosell</t>
  </si>
  <si>
    <t>Viktor Svensson</t>
  </si>
  <si>
    <t>David Svärd</t>
  </si>
  <si>
    <t>Staffan Eriksson</t>
  </si>
  <si>
    <t>Quang Tran</t>
  </si>
  <si>
    <t>klara för final</t>
  </si>
  <si>
    <t>kriterie</t>
  </si>
  <si>
    <t>Dan-Henrik Thunberg</t>
  </si>
  <si>
    <t>Tommy Nilsson</t>
  </si>
  <si>
    <t>Fredrik Ekwall</t>
  </si>
  <si>
    <t>Stig Johansson</t>
  </si>
  <si>
    <t>Ann-Britt Nilsson</t>
  </si>
  <si>
    <t>Ola Ugarph</t>
  </si>
  <si>
    <t>Jonas Ström</t>
  </si>
  <si>
    <t>Staffan lucky seven v. 22 på lägre hcp</t>
  </si>
  <si>
    <t>Ulf Karlsson</t>
  </si>
  <si>
    <t>Ola vann v. 23</t>
  </si>
  <si>
    <t>Stig lucky seven v. 23 hcp</t>
  </si>
  <si>
    <t>Quang vann v. 22 på lägre hcp</t>
  </si>
  <si>
    <t>Hugo Ekvall</t>
  </si>
  <si>
    <t>Jacob Sundblad</t>
  </si>
  <si>
    <t>Britt-Marie vann v. 24</t>
  </si>
  <si>
    <t>Hugo lucky seven v. 24 på högst hcp</t>
  </si>
  <si>
    <t>vann v. 24</t>
  </si>
  <si>
    <t>lucky seven v. 24</t>
  </si>
  <si>
    <t>Johan Scholander</t>
  </si>
  <si>
    <t>Jan Sverker</t>
  </si>
  <si>
    <t>Anton Isaksson</t>
  </si>
  <si>
    <t>Claes Johansson</t>
  </si>
  <si>
    <t>Gustaf Syrén</t>
  </si>
  <si>
    <t>Harry Gustafsson</t>
  </si>
  <si>
    <t>Erik Adamson</t>
  </si>
  <si>
    <t>Olof Adamson</t>
  </si>
  <si>
    <t>Emma Syrén</t>
  </si>
  <si>
    <t>Joackim Johnsson</t>
  </si>
  <si>
    <t>Gunnar Höijman</t>
  </si>
  <si>
    <t>Lars Bernfalk</t>
  </si>
  <si>
    <t>Joachim Jonsson</t>
  </si>
  <si>
    <t>vann v. 25</t>
  </si>
  <si>
    <t>lucky seven v. 25</t>
  </si>
  <si>
    <t>vann v. 22</t>
  </si>
  <si>
    <t>lucky seven v. 22</t>
  </si>
  <si>
    <t>vann v. 23</t>
  </si>
  <si>
    <t>lucky seven v. 23</t>
  </si>
  <si>
    <t>Harry vann v. 25</t>
  </si>
  <si>
    <t>Sophia Nöremark</t>
  </si>
  <si>
    <t>Andreas Agnebrink</t>
  </si>
  <si>
    <t>Ludvig Stålebrink</t>
  </si>
  <si>
    <t>Ludwig Stålebrink</t>
  </si>
  <si>
    <t>vann v. 26</t>
  </si>
  <si>
    <t>Evert Hägg lucky seven v. 25 samt vann v. 26</t>
  </si>
  <si>
    <t>Ulf lucky seven v. 26</t>
  </si>
  <si>
    <t>Mikael Fransson</t>
  </si>
  <si>
    <t>Joel Borefors</t>
  </si>
  <si>
    <t>Birgitta Löwdahl</t>
  </si>
  <si>
    <t>Liselott Andersson</t>
  </si>
  <si>
    <t>Lennart Ek</t>
  </si>
  <si>
    <t>Dan-Henrik vann v. 27</t>
  </si>
  <si>
    <t>vann v. 27</t>
  </si>
  <si>
    <t>lucky seven v. 27</t>
  </si>
  <si>
    <t>Mats Engelholm</t>
  </si>
  <si>
    <t>Jonny Stenbäck</t>
  </si>
  <si>
    <t>Johnny Nilsson</t>
  </si>
  <si>
    <t>Anne vann v. 28</t>
  </si>
  <si>
    <t>Joel lucky seven v. 27 och v. 28</t>
  </si>
  <si>
    <t>vann v. 28</t>
  </si>
  <si>
    <t>David Svärd vann v. 29</t>
  </si>
  <si>
    <t>Christoffer lucky seven v. 29 på lägst hcp</t>
  </si>
  <si>
    <t>vann v. 29</t>
  </si>
  <si>
    <t>lucky seven v. 29</t>
  </si>
  <si>
    <t>s:a</t>
  </si>
  <si>
    <t>Erik Levin</t>
  </si>
  <si>
    <t>Anna-Lena Asplund</t>
  </si>
  <si>
    <t>Tomas Eliasson</t>
  </si>
  <si>
    <t>Dennis Solander</t>
  </si>
  <si>
    <t>vann v. 30</t>
  </si>
  <si>
    <t>lucky seven v. 30</t>
  </si>
  <si>
    <t>Dennis vann v. 30</t>
  </si>
  <si>
    <t>Jacob lucky seven v. 30 på "rätt" hcp</t>
  </si>
  <si>
    <t>kommentar:</t>
  </si>
  <si>
    <t>Lena Karlsson</t>
  </si>
  <si>
    <t>Claes Öster</t>
  </si>
  <si>
    <t>Pontus Carme</t>
  </si>
  <si>
    <t>Kimmo Pansell</t>
  </si>
  <si>
    <t>Claes-Göran Lööf</t>
  </si>
  <si>
    <t>Jonas vann v. 31 på lägst hcp</t>
  </si>
  <si>
    <t>Christer lucky seven v. 31</t>
  </si>
  <si>
    <t>vann v. 31</t>
  </si>
  <si>
    <t>Chriser Svahn</t>
  </si>
  <si>
    <t>lucky seven v. 31</t>
  </si>
  <si>
    <t>lucky seven v. 26</t>
  </si>
  <si>
    <t>Anna-Lena vann v. 32</t>
  </si>
  <si>
    <t>vann v. 32</t>
  </si>
  <si>
    <t>Niklas Svensson</t>
  </si>
  <si>
    <t>Martin Raaby Lindahl</t>
  </si>
  <si>
    <t>Claes vann v. 33</t>
  </si>
  <si>
    <t>vann v. 33</t>
  </si>
  <si>
    <t>Martin Raaby-Lindahl</t>
  </si>
  <si>
    <t>Christer Löwdahl</t>
  </si>
  <si>
    <t>vann v. 34</t>
  </si>
  <si>
    <t>Jesper Raaby</t>
  </si>
  <si>
    <t>Christer Löwdahl vann v. 34</t>
  </si>
  <si>
    <t>Fredrik vann v. 35</t>
  </si>
  <si>
    <t>vann v.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</si>
</sst>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26FE-03C1-405C-994C-657C67FFF058}">
  <dimension ref="A1:R60"/>
  <sheetViews>
    <sheetView workbookViewId="0">
      <selection activeCell="P59" sqref="P59"/>
    </sheetView>
  </sheetViews>
  <sheetFormatPr defaultRowHeight="15" x14ac:dyDescent="0.25"/>
  <cols>
    <col min="1" max="1" width="5.140625" bestFit="1" customWidth="1"/>
    <col min="2" max="2" width="20.42578125" bestFit="1" customWidth="1"/>
  </cols>
  <sheetData>
    <row r="1" spans="1:18" ht="18.7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3" spans="1:18" x14ac:dyDescent="0.25"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t="s">
        <v>1</v>
      </c>
      <c r="B4" t="s">
        <v>2</v>
      </c>
      <c r="C4" s="1">
        <v>22</v>
      </c>
      <c r="D4" s="1">
        <f>+C4+1</f>
        <v>23</v>
      </c>
      <c r="E4" s="1">
        <f t="shared" ref="E4:R4" si="0">+D4+1</f>
        <v>24</v>
      </c>
      <c r="F4" s="1">
        <f t="shared" si="0"/>
        <v>25</v>
      </c>
      <c r="G4" s="1">
        <f t="shared" si="0"/>
        <v>26</v>
      </c>
      <c r="H4" s="1">
        <f t="shared" si="0"/>
        <v>27</v>
      </c>
      <c r="I4" s="1">
        <f t="shared" si="0"/>
        <v>28</v>
      </c>
      <c r="J4" s="1">
        <f t="shared" si="0"/>
        <v>29</v>
      </c>
      <c r="K4" s="1">
        <f t="shared" si="0"/>
        <v>30</v>
      </c>
      <c r="L4" s="1">
        <f t="shared" si="0"/>
        <v>31</v>
      </c>
      <c r="M4" s="1">
        <f t="shared" si="0"/>
        <v>32</v>
      </c>
      <c r="N4" s="1">
        <f t="shared" si="0"/>
        <v>33</v>
      </c>
      <c r="O4" s="1">
        <f t="shared" si="0"/>
        <v>34</v>
      </c>
      <c r="P4" s="1">
        <f t="shared" si="0"/>
        <v>35</v>
      </c>
      <c r="Q4" s="1">
        <f>+P4+1</f>
        <v>36</v>
      </c>
      <c r="R4" s="1">
        <f t="shared" si="0"/>
        <v>37</v>
      </c>
    </row>
    <row r="5" spans="1:18" x14ac:dyDescent="0.25">
      <c r="A5">
        <v>1</v>
      </c>
      <c r="B5" t="s">
        <v>18</v>
      </c>
      <c r="D5">
        <v>74</v>
      </c>
      <c r="E5">
        <v>80</v>
      </c>
      <c r="G5">
        <v>76</v>
      </c>
      <c r="J5">
        <v>77</v>
      </c>
      <c r="K5">
        <v>73</v>
      </c>
      <c r="M5">
        <v>76</v>
      </c>
      <c r="N5">
        <v>78</v>
      </c>
      <c r="P5">
        <v>72</v>
      </c>
    </row>
    <row r="6" spans="1:18" x14ac:dyDescent="0.25">
      <c r="A6">
        <f>+A5+1</f>
        <v>2</v>
      </c>
      <c r="B6" t="s">
        <v>103</v>
      </c>
      <c r="N6">
        <v>85</v>
      </c>
      <c r="P6">
        <v>77</v>
      </c>
    </row>
    <row r="7" spans="1:18" x14ac:dyDescent="0.25">
      <c r="A7">
        <f>+A6+1</f>
        <v>3</v>
      </c>
      <c r="B7" t="s">
        <v>109</v>
      </c>
      <c r="P7">
        <v>83</v>
      </c>
    </row>
    <row r="8" spans="1:18" x14ac:dyDescent="0.25">
      <c r="A8">
        <f>+A7+1</f>
        <v>4</v>
      </c>
      <c r="B8" t="s">
        <v>55</v>
      </c>
      <c r="G8">
        <v>81</v>
      </c>
    </row>
    <row r="9" spans="1:18" x14ac:dyDescent="0.25">
      <c r="A9">
        <f>+A8+1</f>
        <v>5</v>
      </c>
      <c r="B9" t="s">
        <v>81</v>
      </c>
      <c r="K9">
        <v>71</v>
      </c>
      <c r="M9">
        <v>68</v>
      </c>
    </row>
    <row r="10" spans="1:18" x14ac:dyDescent="0.25">
      <c r="A10">
        <f>+A9+1</f>
        <v>6</v>
      </c>
      <c r="B10" t="s">
        <v>20</v>
      </c>
      <c r="D10">
        <v>76</v>
      </c>
    </row>
    <row r="11" spans="1:18" x14ac:dyDescent="0.25">
      <c r="A11">
        <f>+A10+1</f>
        <v>7</v>
      </c>
      <c r="B11" t="s">
        <v>5</v>
      </c>
      <c r="C11">
        <v>83</v>
      </c>
      <c r="I11">
        <v>69</v>
      </c>
    </row>
    <row r="12" spans="1:18" x14ac:dyDescent="0.25">
      <c r="A12">
        <f>+A11+1</f>
        <v>8</v>
      </c>
      <c r="B12" t="s">
        <v>36</v>
      </c>
      <c r="F12">
        <v>70</v>
      </c>
      <c r="G12">
        <v>81</v>
      </c>
      <c r="K12">
        <v>76</v>
      </c>
    </row>
    <row r="13" spans="1:18" x14ac:dyDescent="0.25">
      <c r="A13">
        <f>+A12+1</f>
        <v>9</v>
      </c>
      <c r="B13" t="s">
        <v>63</v>
      </c>
      <c r="H13">
        <v>76</v>
      </c>
    </row>
    <row r="14" spans="1:18" x14ac:dyDescent="0.25">
      <c r="A14">
        <f>+A13+1</f>
        <v>10</v>
      </c>
      <c r="B14" t="s">
        <v>8</v>
      </c>
      <c r="C14">
        <v>75</v>
      </c>
      <c r="D14">
        <v>79</v>
      </c>
      <c r="E14">
        <v>73</v>
      </c>
      <c r="F14">
        <v>79</v>
      </c>
      <c r="G14">
        <v>80</v>
      </c>
    </row>
    <row r="15" spans="1:18" x14ac:dyDescent="0.25">
      <c r="A15">
        <f>+A14+1</f>
        <v>11</v>
      </c>
      <c r="B15" t="s">
        <v>4</v>
      </c>
      <c r="C15">
        <v>81</v>
      </c>
    </row>
    <row r="16" spans="1:18" x14ac:dyDescent="0.25">
      <c r="A16">
        <f>+A15+1</f>
        <v>12</v>
      </c>
      <c r="B16" t="s">
        <v>107</v>
      </c>
      <c r="O16">
        <v>76</v>
      </c>
    </row>
    <row r="17" spans="1:14" x14ac:dyDescent="0.25">
      <c r="A17">
        <f>+A16+1</f>
        <v>13</v>
      </c>
      <c r="B17" t="s">
        <v>6</v>
      </c>
      <c r="C17">
        <v>77</v>
      </c>
      <c r="D17">
        <v>75</v>
      </c>
      <c r="F17">
        <v>79</v>
      </c>
      <c r="G17">
        <v>80</v>
      </c>
      <c r="H17">
        <v>74</v>
      </c>
      <c r="I17">
        <v>73</v>
      </c>
      <c r="K17">
        <v>73</v>
      </c>
      <c r="L17">
        <v>76</v>
      </c>
    </row>
    <row r="18" spans="1:14" x14ac:dyDescent="0.25">
      <c r="A18">
        <f>+A17+1</f>
        <v>14</v>
      </c>
      <c r="B18" t="s">
        <v>9</v>
      </c>
      <c r="C18">
        <v>79</v>
      </c>
      <c r="J18">
        <v>75</v>
      </c>
    </row>
    <row r="19" spans="1:14" x14ac:dyDescent="0.25">
      <c r="A19">
        <f>+A18+1</f>
        <v>15</v>
      </c>
      <c r="B19" t="s">
        <v>37</v>
      </c>
      <c r="F19">
        <v>74</v>
      </c>
      <c r="J19">
        <v>78</v>
      </c>
      <c r="L19">
        <v>75</v>
      </c>
      <c r="N19">
        <v>66</v>
      </c>
    </row>
    <row r="20" spans="1:14" x14ac:dyDescent="0.25">
      <c r="A20">
        <f>+A19+1</f>
        <v>16</v>
      </c>
      <c r="B20" t="s">
        <v>90</v>
      </c>
      <c r="L20">
        <v>78</v>
      </c>
    </row>
    <row r="21" spans="1:14" x14ac:dyDescent="0.25">
      <c r="A21">
        <f>+A20+1</f>
        <v>17</v>
      </c>
      <c r="B21" t="s">
        <v>93</v>
      </c>
      <c r="L21">
        <v>82</v>
      </c>
    </row>
    <row r="22" spans="1:14" x14ac:dyDescent="0.25">
      <c r="A22">
        <f>+A21+1</f>
        <v>18</v>
      </c>
      <c r="B22" t="s">
        <v>16</v>
      </c>
      <c r="D22">
        <v>73</v>
      </c>
      <c r="E22">
        <v>74</v>
      </c>
      <c r="F22">
        <v>73</v>
      </c>
      <c r="G22">
        <v>71</v>
      </c>
      <c r="H22">
        <v>71</v>
      </c>
      <c r="I22">
        <v>71</v>
      </c>
    </row>
    <row r="23" spans="1:14" x14ac:dyDescent="0.25">
      <c r="A23">
        <f>+A22+1</f>
        <v>19</v>
      </c>
      <c r="B23" t="s">
        <v>11</v>
      </c>
      <c r="C23">
        <v>75</v>
      </c>
      <c r="G23">
        <v>77</v>
      </c>
      <c r="J23">
        <v>65</v>
      </c>
      <c r="K23">
        <v>69</v>
      </c>
    </row>
    <row r="24" spans="1:14" x14ac:dyDescent="0.25">
      <c r="A24">
        <f>+A23+1</f>
        <v>20</v>
      </c>
      <c r="B24" t="s">
        <v>83</v>
      </c>
      <c r="K24">
        <v>66</v>
      </c>
      <c r="L24" s="4">
        <v>70.099999999999994</v>
      </c>
    </row>
    <row r="25" spans="1:14" x14ac:dyDescent="0.25">
      <c r="A25">
        <f>+A24+1</f>
        <v>21</v>
      </c>
      <c r="B25" t="s">
        <v>42</v>
      </c>
      <c r="F25">
        <v>99</v>
      </c>
    </row>
    <row r="26" spans="1:14" x14ac:dyDescent="0.25">
      <c r="A26">
        <f>+A25+1</f>
        <v>22</v>
      </c>
      <c r="B26" t="s">
        <v>40</v>
      </c>
      <c r="F26">
        <v>76</v>
      </c>
      <c r="K26">
        <v>71</v>
      </c>
    </row>
    <row r="27" spans="1:14" x14ac:dyDescent="0.25">
      <c r="A27">
        <f>+A26+1</f>
        <v>23</v>
      </c>
      <c r="B27" t="s">
        <v>80</v>
      </c>
      <c r="K27">
        <v>68</v>
      </c>
    </row>
    <row r="28" spans="1:14" x14ac:dyDescent="0.25">
      <c r="A28">
        <f>+A27+1</f>
        <v>24</v>
      </c>
      <c r="B28" t="s">
        <v>7</v>
      </c>
      <c r="C28">
        <v>72</v>
      </c>
      <c r="F28">
        <v>78</v>
      </c>
      <c r="G28">
        <v>68</v>
      </c>
      <c r="H28">
        <v>72</v>
      </c>
      <c r="L28">
        <v>71</v>
      </c>
    </row>
    <row r="29" spans="1:14" x14ac:dyDescent="0.25">
      <c r="A29">
        <f>+A28+1</f>
        <v>25</v>
      </c>
      <c r="B29" t="s">
        <v>44</v>
      </c>
      <c r="G29">
        <v>87</v>
      </c>
    </row>
    <row r="30" spans="1:14" x14ac:dyDescent="0.25">
      <c r="A30">
        <f>+A29+1</f>
        <v>26</v>
      </c>
      <c r="B30" t="s">
        <v>38</v>
      </c>
      <c r="F30">
        <v>75</v>
      </c>
    </row>
    <row r="31" spans="1:14" x14ac:dyDescent="0.25">
      <c r="A31">
        <f>+A30+1</f>
        <v>27</v>
      </c>
      <c r="B31" t="s">
        <v>39</v>
      </c>
      <c r="F31">
        <v>69</v>
      </c>
    </row>
    <row r="32" spans="1:14" x14ac:dyDescent="0.25">
      <c r="A32">
        <f>+A31+1</f>
        <v>28</v>
      </c>
      <c r="B32" t="s">
        <v>28</v>
      </c>
      <c r="E32">
        <v>80</v>
      </c>
      <c r="G32">
        <v>73</v>
      </c>
    </row>
    <row r="33" spans="1:15" x14ac:dyDescent="0.25">
      <c r="A33">
        <f>+A32+1</f>
        <v>29</v>
      </c>
      <c r="B33" t="s">
        <v>29</v>
      </c>
      <c r="E33">
        <v>83</v>
      </c>
      <c r="F33">
        <v>79</v>
      </c>
      <c r="G33">
        <v>76</v>
      </c>
      <c r="J33">
        <v>75</v>
      </c>
      <c r="K33">
        <v>71</v>
      </c>
    </row>
    <row r="34" spans="1:15" x14ac:dyDescent="0.25">
      <c r="A34">
        <f>+A33+1</f>
        <v>30</v>
      </c>
      <c r="B34" t="s">
        <v>35</v>
      </c>
      <c r="E34">
        <v>74</v>
      </c>
      <c r="K34">
        <v>69</v>
      </c>
    </row>
    <row r="35" spans="1:15" x14ac:dyDescent="0.25">
      <c r="A35">
        <f>+A34+1</f>
        <v>31</v>
      </c>
      <c r="B35" t="s">
        <v>46</v>
      </c>
      <c r="G35">
        <v>76</v>
      </c>
      <c r="K35">
        <v>73</v>
      </c>
    </row>
    <row r="36" spans="1:15" x14ac:dyDescent="0.25">
      <c r="A36">
        <f>+A35+1</f>
        <v>32</v>
      </c>
      <c r="B36" t="s">
        <v>62</v>
      </c>
      <c r="H36">
        <v>78</v>
      </c>
      <c r="I36">
        <v>74</v>
      </c>
    </row>
    <row r="37" spans="1:15" x14ac:dyDescent="0.25">
      <c r="A37">
        <f>+A36+1</f>
        <v>33</v>
      </c>
      <c r="B37" t="s">
        <v>34</v>
      </c>
      <c r="E37">
        <v>80</v>
      </c>
      <c r="J37">
        <v>78</v>
      </c>
    </row>
    <row r="38" spans="1:15" x14ac:dyDescent="0.25">
      <c r="A38">
        <f>+A37+1</f>
        <v>34</v>
      </c>
      <c r="B38" t="s">
        <v>71</v>
      </c>
      <c r="I38">
        <v>81</v>
      </c>
    </row>
    <row r="39" spans="1:15" x14ac:dyDescent="0.25">
      <c r="A39">
        <f>+A38+1</f>
        <v>35</v>
      </c>
      <c r="B39" t="s">
        <v>22</v>
      </c>
      <c r="D39">
        <v>82</v>
      </c>
      <c r="E39">
        <v>80</v>
      </c>
      <c r="F39">
        <v>88</v>
      </c>
      <c r="I39">
        <v>73</v>
      </c>
      <c r="L39">
        <v>70</v>
      </c>
    </row>
    <row r="40" spans="1:15" x14ac:dyDescent="0.25">
      <c r="A40">
        <f>+A39+1</f>
        <v>36</v>
      </c>
      <c r="B40" t="s">
        <v>70</v>
      </c>
      <c r="I40">
        <v>80</v>
      </c>
    </row>
    <row r="41" spans="1:15" x14ac:dyDescent="0.25">
      <c r="A41">
        <f>+A40+1</f>
        <v>37</v>
      </c>
      <c r="B41" t="s">
        <v>92</v>
      </c>
      <c r="L41">
        <v>85</v>
      </c>
    </row>
    <row r="42" spans="1:15" x14ac:dyDescent="0.25">
      <c r="A42">
        <f>+A41+1</f>
        <v>38</v>
      </c>
      <c r="B42" t="s">
        <v>45</v>
      </c>
      <c r="J42">
        <v>72</v>
      </c>
      <c r="L42">
        <v>78</v>
      </c>
    </row>
    <row r="43" spans="1:15" x14ac:dyDescent="0.25">
      <c r="A43">
        <f>+A42+1</f>
        <v>39</v>
      </c>
      <c r="B43" t="s">
        <v>89</v>
      </c>
      <c r="L43">
        <v>77</v>
      </c>
    </row>
    <row r="44" spans="1:15" x14ac:dyDescent="0.25">
      <c r="A44">
        <f>+A43+1</f>
        <v>40</v>
      </c>
      <c r="B44" t="s">
        <v>65</v>
      </c>
      <c r="H44">
        <v>79</v>
      </c>
      <c r="O44">
        <v>77</v>
      </c>
    </row>
    <row r="45" spans="1:15" x14ac:dyDescent="0.25">
      <c r="A45">
        <f>+A44+1</f>
        <v>41</v>
      </c>
      <c r="B45" t="s">
        <v>64</v>
      </c>
      <c r="H45">
        <v>80</v>
      </c>
    </row>
    <row r="46" spans="1:15" x14ac:dyDescent="0.25">
      <c r="A46">
        <f>+A45+1</f>
        <v>42</v>
      </c>
      <c r="B46" t="s">
        <v>56</v>
      </c>
      <c r="G46">
        <v>72</v>
      </c>
    </row>
    <row r="47" spans="1:15" x14ac:dyDescent="0.25">
      <c r="A47">
        <f>+A46+1</f>
        <v>43</v>
      </c>
      <c r="B47" t="s">
        <v>69</v>
      </c>
      <c r="I47">
        <v>70</v>
      </c>
      <c r="K47">
        <v>70</v>
      </c>
      <c r="L47">
        <v>74</v>
      </c>
    </row>
    <row r="48" spans="1:15" x14ac:dyDescent="0.25">
      <c r="A48">
        <f>+A47+1</f>
        <v>44</v>
      </c>
      <c r="B48" t="s">
        <v>61</v>
      </c>
      <c r="H48">
        <v>76</v>
      </c>
      <c r="O48">
        <v>81</v>
      </c>
    </row>
    <row r="49" spans="1:14" x14ac:dyDescent="0.25">
      <c r="A49">
        <f>+A48+1</f>
        <v>45</v>
      </c>
      <c r="B49" t="s">
        <v>102</v>
      </c>
      <c r="N49">
        <v>73</v>
      </c>
    </row>
    <row r="50" spans="1:14" x14ac:dyDescent="0.25">
      <c r="A50">
        <f>+A49+1</f>
        <v>46</v>
      </c>
      <c r="B50" t="s">
        <v>21</v>
      </c>
      <c r="D50">
        <v>72</v>
      </c>
      <c r="E50">
        <v>75</v>
      </c>
      <c r="G50">
        <v>73</v>
      </c>
      <c r="I50">
        <v>79</v>
      </c>
      <c r="J50">
        <v>71</v>
      </c>
      <c r="K50">
        <v>75</v>
      </c>
      <c r="L50">
        <v>71</v>
      </c>
    </row>
    <row r="51" spans="1:14" x14ac:dyDescent="0.25">
      <c r="A51">
        <f>+A50+1</f>
        <v>47</v>
      </c>
      <c r="B51" t="s">
        <v>41</v>
      </c>
      <c r="F51">
        <v>83</v>
      </c>
    </row>
    <row r="52" spans="1:14" x14ac:dyDescent="0.25">
      <c r="A52">
        <f>+A51+1</f>
        <v>48</v>
      </c>
      <c r="B52" t="s">
        <v>91</v>
      </c>
      <c r="L52">
        <v>82</v>
      </c>
    </row>
    <row r="53" spans="1:14" x14ac:dyDescent="0.25">
      <c r="A53">
        <f>+A52+1</f>
        <v>49</v>
      </c>
      <c r="B53" t="s">
        <v>13</v>
      </c>
      <c r="C53">
        <v>72</v>
      </c>
      <c r="D53">
        <v>76</v>
      </c>
      <c r="E53">
        <v>79</v>
      </c>
      <c r="G53">
        <v>71</v>
      </c>
      <c r="H53">
        <v>73</v>
      </c>
      <c r="I53">
        <v>73</v>
      </c>
      <c r="J53">
        <v>75</v>
      </c>
      <c r="K53">
        <v>78</v>
      </c>
    </row>
    <row r="54" spans="1:14" x14ac:dyDescent="0.25">
      <c r="A54">
        <f>+A53+1</f>
        <v>50</v>
      </c>
      <c r="B54" t="s">
        <v>54</v>
      </c>
      <c r="G54">
        <v>84</v>
      </c>
    </row>
    <row r="55" spans="1:14" x14ac:dyDescent="0.25">
      <c r="A55">
        <f>+A54+1</f>
        <v>51</v>
      </c>
      <c r="B55" t="s">
        <v>12</v>
      </c>
      <c r="C55">
        <v>78</v>
      </c>
      <c r="N55">
        <v>75</v>
      </c>
    </row>
    <row r="56" spans="1:14" x14ac:dyDescent="0.25">
      <c r="A56">
        <f>+A55+1</f>
        <v>52</v>
      </c>
      <c r="B56" t="s">
        <v>19</v>
      </c>
      <c r="D56">
        <v>76</v>
      </c>
      <c r="E56">
        <v>71</v>
      </c>
      <c r="I56">
        <v>77</v>
      </c>
      <c r="J56">
        <v>69</v>
      </c>
      <c r="K56">
        <v>79</v>
      </c>
    </row>
    <row r="57" spans="1:14" x14ac:dyDescent="0.25">
      <c r="A57">
        <f>+A56+1</f>
        <v>53</v>
      </c>
      <c r="B57" t="s">
        <v>82</v>
      </c>
      <c r="K57">
        <v>85</v>
      </c>
    </row>
    <row r="58" spans="1:14" x14ac:dyDescent="0.25">
      <c r="A58">
        <f>+A57+1</f>
        <v>54</v>
      </c>
      <c r="B58" t="s">
        <v>17</v>
      </c>
      <c r="D58">
        <v>73</v>
      </c>
      <c r="G58">
        <v>82</v>
      </c>
      <c r="J58">
        <v>70</v>
      </c>
    </row>
    <row r="59" spans="1:14" x14ac:dyDescent="0.25">
      <c r="A59">
        <f>+A58+1</f>
        <v>55</v>
      </c>
      <c r="B59" t="s">
        <v>24</v>
      </c>
      <c r="D59">
        <v>77</v>
      </c>
      <c r="E59">
        <v>75</v>
      </c>
      <c r="G59">
        <v>75</v>
      </c>
      <c r="J59">
        <v>73</v>
      </c>
      <c r="L59">
        <v>79</v>
      </c>
    </row>
    <row r="60" spans="1:14" x14ac:dyDescent="0.25">
      <c r="A60">
        <f>+A59+1</f>
        <v>56</v>
      </c>
      <c r="B60" t="s">
        <v>10</v>
      </c>
      <c r="C60">
        <v>77</v>
      </c>
    </row>
  </sheetData>
  <autoFilter ref="A4:R59" xr:uid="{941A26FE-03C1-405C-994C-657C67FFF058}">
    <sortState xmlns:xlrd2="http://schemas.microsoft.com/office/spreadsheetml/2017/richdata2" ref="A5:R60">
      <sortCondition ref="P4:P59"/>
    </sortState>
  </autoFilter>
  <mergeCells count="2">
    <mergeCell ref="C3:R3"/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EF47-42B1-47F4-80F6-1297A463DD92}">
  <dimension ref="A1:S61"/>
  <sheetViews>
    <sheetView workbookViewId="0">
      <selection activeCell="S18" sqref="S18"/>
    </sheetView>
  </sheetViews>
  <sheetFormatPr defaultRowHeight="15" x14ac:dyDescent="0.25"/>
  <cols>
    <col min="1" max="1" width="5.28515625" customWidth="1"/>
    <col min="2" max="2" width="21.42578125" customWidth="1"/>
    <col min="19" max="19" width="39.5703125" bestFit="1" customWidth="1"/>
  </cols>
  <sheetData>
    <row r="1" spans="1:19" ht="18.7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3" spans="1:19" x14ac:dyDescent="0.25"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x14ac:dyDescent="0.25">
      <c r="A4" s="1" t="s">
        <v>1</v>
      </c>
      <c r="B4" t="s">
        <v>2</v>
      </c>
      <c r="C4" s="1">
        <v>22</v>
      </c>
      <c r="D4" s="1">
        <f>+C4+1</f>
        <v>23</v>
      </c>
      <c r="E4" s="1">
        <f t="shared" ref="E4:R4" si="0">+D4+1</f>
        <v>24</v>
      </c>
      <c r="F4" s="1">
        <f t="shared" si="0"/>
        <v>25</v>
      </c>
      <c r="G4" s="1">
        <f t="shared" si="0"/>
        <v>26</v>
      </c>
      <c r="H4" s="1">
        <f t="shared" si="0"/>
        <v>27</v>
      </c>
      <c r="I4" s="1">
        <f t="shared" si="0"/>
        <v>28</v>
      </c>
      <c r="J4" s="1">
        <f t="shared" si="0"/>
        <v>29</v>
      </c>
      <c r="K4" s="1">
        <f t="shared" si="0"/>
        <v>30</v>
      </c>
      <c r="L4" s="1">
        <f t="shared" si="0"/>
        <v>31</v>
      </c>
      <c r="M4" s="1">
        <f t="shared" si="0"/>
        <v>32</v>
      </c>
      <c r="N4" s="1">
        <f t="shared" si="0"/>
        <v>33</v>
      </c>
      <c r="O4" s="1">
        <f t="shared" si="0"/>
        <v>34</v>
      </c>
      <c r="P4" s="1">
        <f t="shared" si="0"/>
        <v>35</v>
      </c>
      <c r="Q4" s="1">
        <f>+P4+1</f>
        <v>36</v>
      </c>
      <c r="R4" s="1">
        <f t="shared" si="0"/>
        <v>37</v>
      </c>
      <c r="S4" t="s">
        <v>88</v>
      </c>
    </row>
    <row r="5" spans="1:19" x14ac:dyDescent="0.25">
      <c r="A5" s="1">
        <v>1</v>
      </c>
      <c r="B5" t="s">
        <v>4</v>
      </c>
      <c r="C5">
        <v>81</v>
      </c>
    </row>
    <row r="6" spans="1:19" x14ac:dyDescent="0.25">
      <c r="A6" s="1">
        <f>+A5+1</f>
        <v>2</v>
      </c>
      <c r="B6" t="s">
        <v>5</v>
      </c>
      <c r="C6">
        <v>83</v>
      </c>
      <c r="I6">
        <v>69</v>
      </c>
      <c r="S6" t="s">
        <v>72</v>
      </c>
    </row>
    <row r="7" spans="1:19" x14ac:dyDescent="0.25">
      <c r="A7" s="1">
        <f t="shared" ref="A7:A61" si="1">+A6+1</f>
        <v>3</v>
      </c>
      <c r="B7" t="s">
        <v>6</v>
      </c>
      <c r="C7">
        <v>77</v>
      </c>
      <c r="D7">
        <v>75</v>
      </c>
      <c r="F7">
        <v>79</v>
      </c>
      <c r="G7">
        <v>80</v>
      </c>
      <c r="H7">
        <v>74</v>
      </c>
      <c r="I7">
        <v>73</v>
      </c>
      <c r="K7">
        <v>73</v>
      </c>
      <c r="L7">
        <v>76</v>
      </c>
      <c r="S7" t="s">
        <v>95</v>
      </c>
    </row>
    <row r="8" spans="1:19" x14ac:dyDescent="0.25">
      <c r="A8" s="1">
        <f t="shared" si="1"/>
        <v>4</v>
      </c>
      <c r="B8" t="s">
        <v>7</v>
      </c>
      <c r="C8">
        <v>72</v>
      </c>
      <c r="F8">
        <v>78</v>
      </c>
      <c r="G8">
        <v>68</v>
      </c>
      <c r="H8">
        <v>72</v>
      </c>
      <c r="L8">
        <v>71</v>
      </c>
      <c r="S8" t="s">
        <v>59</v>
      </c>
    </row>
    <row r="9" spans="1:19" x14ac:dyDescent="0.25">
      <c r="A9" s="1">
        <f t="shared" si="1"/>
        <v>5</v>
      </c>
      <c r="B9" t="s">
        <v>8</v>
      </c>
      <c r="C9">
        <v>75</v>
      </c>
      <c r="D9">
        <v>79</v>
      </c>
      <c r="E9">
        <v>73</v>
      </c>
      <c r="F9">
        <v>79</v>
      </c>
      <c r="G9">
        <v>80</v>
      </c>
      <c r="S9" t="s">
        <v>30</v>
      </c>
    </row>
    <row r="10" spans="1:19" x14ac:dyDescent="0.25">
      <c r="A10" s="1">
        <f>+A9+1</f>
        <v>6</v>
      </c>
      <c r="B10" t="s">
        <v>9</v>
      </c>
      <c r="C10">
        <v>79</v>
      </c>
      <c r="J10">
        <v>75</v>
      </c>
      <c r="S10" t="s">
        <v>76</v>
      </c>
    </row>
    <row r="11" spans="1:19" x14ac:dyDescent="0.25">
      <c r="A11" s="1">
        <f t="shared" si="1"/>
        <v>7</v>
      </c>
      <c r="B11" t="s">
        <v>10</v>
      </c>
      <c r="C11">
        <v>77</v>
      </c>
    </row>
    <row r="12" spans="1:19" x14ac:dyDescent="0.25">
      <c r="A12" s="1">
        <f t="shared" si="1"/>
        <v>8</v>
      </c>
      <c r="B12" t="s">
        <v>11</v>
      </c>
      <c r="C12">
        <v>75</v>
      </c>
      <c r="G12">
        <v>77</v>
      </c>
      <c r="J12">
        <v>65</v>
      </c>
      <c r="K12">
        <v>69</v>
      </c>
      <c r="S12" t="s">
        <v>75</v>
      </c>
    </row>
    <row r="13" spans="1:19" x14ac:dyDescent="0.25">
      <c r="A13" s="1">
        <f t="shared" si="1"/>
        <v>9</v>
      </c>
      <c r="B13" t="s">
        <v>12</v>
      </c>
      <c r="C13">
        <v>78</v>
      </c>
      <c r="N13">
        <v>75</v>
      </c>
      <c r="S13" t="s">
        <v>23</v>
      </c>
    </row>
    <row r="14" spans="1:19" x14ac:dyDescent="0.25">
      <c r="A14" s="1">
        <f t="shared" si="1"/>
        <v>10</v>
      </c>
      <c r="B14" t="s">
        <v>13</v>
      </c>
      <c r="C14">
        <v>72</v>
      </c>
      <c r="D14">
        <v>76</v>
      </c>
      <c r="E14">
        <v>79</v>
      </c>
      <c r="G14">
        <v>71</v>
      </c>
      <c r="H14">
        <v>73</v>
      </c>
      <c r="I14">
        <v>73</v>
      </c>
      <c r="J14">
        <v>75</v>
      </c>
      <c r="K14">
        <v>78</v>
      </c>
      <c r="S14" t="s">
        <v>27</v>
      </c>
    </row>
    <row r="15" spans="1:19" x14ac:dyDescent="0.25">
      <c r="A15" s="1">
        <f t="shared" si="1"/>
        <v>11</v>
      </c>
      <c r="B15" t="s">
        <v>16</v>
      </c>
      <c r="D15">
        <v>73</v>
      </c>
      <c r="E15">
        <v>74</v>
      </c>
      <c r="F15">
        <v>73</v>
      </c>
      <c r="G15">
        <v>71</v>
      </c>
      <c r="H15">
        <v>71</v>
      </c>
      <c r="I15">
        <v>71</v>
      </c>
      <c r="S15" t="s">
        <v>66</v>
      </c>
    </row>
    <row r="16" spans="1:19" x14ac:dyDescent="0.25">
      <c r="A16" s="1">
        <f t="shared" si="1"/>
        <v>12</v>
      </c>
      <c r="B16" t="s">
        <v>17</v>
      </c>
      <c r="D16">
        <v>73</v>
      </c>
      <c r="G16">
        <v>82</v>
      </c>
      <c r="J16">
        <v>70</v>
      </c>
    </row>
    <row r="17" spans="1:19" x14ac:dyDescent="0.25">
      <c r="A17" s="1">
        <f t="shared" si="1"/>
        <v>13</v>
      </c>
      <c r="B17" t="s">
        <v>18</v>
      </c>
      <c r="D17">
        <v>74</v>
      </c>
      <c r="E17">
        <v>80</v>
      </c>
      <c r="G17">
        <v>76</v>
      </c>
      <c r="J17">
        <v>77</v>
      </c>
      <c r="K17">
        <v>73</v>
      </c>
      <c r="M17">
        <v>76</v>
      </c>
      <c r="N17">
        <v>78</v>
      </c>
      <c r="P17">
        <v>72</v>
      </c>
      <c r="S17" t="s">
        <v>111</v>
      </c>
    </row>
    <row r="18" spans="1:19" x14ac:dyDescent="0.25">
      <c r="A18" s="1">
        <f t="shared" si="1"/>
        <v>14</v>
      </c>
      <c r="B18" t="s">
        <v>19</v>
      </c>
      <c r="D18">
        <v>76</v>
      </c>
      <c r="E18">
        <v>71</v>
      </c>
      <c r="I18">
        <v>77</v>
      </c>
      <c r="J18">
        <v>69</v>
      </c>
      <c r="K18">
        <v>79</v>
      </c>
      <c r="S18" t="s">
        <v>26</v>
      </c>
    </row>
    <row r="19" spans="1:19" x14ac:dyDescent="0.25">
      <c r="A19" s="1">
        <f t="shared" si="1"/>
        <v>15</v>
      </c>
      <c r="B19" t="s">
        <v>20</v>
      </c>
      <c r="D19">
        <v>76</v>
      </c>
    </row>
    <row r="20" spans="1:19" x14ac:dyDescent="0.25">
      <c r="A20" s="1">
        <f t="shared" si="1"/>
        <v>16</v>
      </c>
      <c r="B20" t="s">
        <v>21</v>
      </c>
      <c r="D20">
        <v>72</v>
      </c>
      <c r="E20">
        <v>75</v>
      </c>
      <c r="G20">
        <v>73</v>
      </c>
      <c r="I20">
        <v>79</v>
      </c>
      <c r="J20">
        <v>71</v>
      </c>
      <c r="K20">
        <v>75</v>
      </c>
      <c r="L20">
        <v>71</v>
      </c>
      <c r="S20" t="s">
        <v>25</v>
      </c>
    </row>
    <row r="21" spans="1:19" x14ac:dyDescent="0.25">
      <c r="A21" s="1">
        <f t="shared" si="1"/>
        <v>17</v>
      </c>
      <c r="B21" t="s">
        <v>22</v>
      </c>
      <c r="D21">
        <v>82</v>
      </c>
      <c r="E21">
        <v>80</v>
      </c>
      <c r="F21">
        <v>88</v>
      </c>
      <c r="I21">
        <v>73</v>
      </c>
      <c r="L21">
        <v>70</v>
      </c>
      <c r="S21" t="s">
        <v>94</v>
      </c>
    </row>
    <row r="22" spans="1:19" x14ac:dyDescent="0.25">
      <c r="A22" s="1">
        <f t="shared" si="1"/>
        <v>18</v>
      </c>
      <c r="B22" t="s">
        <v>24</v>
      </c>
      <c r="D22">
        <v>77</v>
      </c>
      <c r="E22">
        <v>75</v>
      </c>
      <c r="G22">
        <v>75</v>
      </c>
      <c r="J22">
        <v>73</v>
      </c>
      <c r="L22">
        <v>79</v>
      </c>
      <c r="S22" t="s">
        <v>60</v>
      </c>
    </row>
    <row r="23" spans="1:19" x14ac:dyDescent="0.25">
      <c r="A23" s="1">
        <f t="shared" si="1"/>
        <v>19</v>
      </c>
      <c r="B23" t="s">
        <v>28</v>
      </c>
      <c r="E23">
        <v>80</v>
      </c>
      <c r="G23">
        <v>73</v>
      </c>
      <c r="S23" t="s">
        <v>31</v>
      </c>
    </row>
    <row r="24" spans="1:19" x14ac:dyDescent="0.25">
      <c r="A24" s="1">
        <f t="shared" si="1"/>
        <v>20</v>
      </c>
      <c r="B24" t="s">
        <v>29</v>
      </c>
      <c r="E24">
        <v>83</v>
      </c>
      <c r="F24">
        <v>79</v>
      </c>
      <c r="G24">
        <v>76</v>
      </c>
      <c r="J24">
        <v>75</v>
      </c>
      <c r="K24">
        <v>71</v>
      </c>
      <c r="S24" t="s">
        <v>87</v>
      </c>
    </row>
    <row r="25" spans="1:19" x14ac:dyDescent="0.25">
      <c r="A25" s="1">
        <f t="shared" si="1"/>
        <v>21</v>
      </c>
      <c r="B25" t="s">
        <v>43</v>
      </c>
      <c r="G25">
        <v>76</v>
      </c>
      <c r="K25">
        <v>73</v>
      </c>
    </row>
    <row r="26" spans="1:19" x14ac:dyDescent="0.25">
      <c r="A26" s="1">
        <f t="shared" si="1"/>
        <v>22</v>
      </c>
      <c r="B26" t="s">
        <v>44</v>
      </c>
      <c r="G26">
        <v>78</v>
      </c>
    </row>
    <row r="27" spans="1:19" x14ac:dyDescent="0.25">
      <c r="A27" s="1">
        <f t="shared" si="1"/>
        <v>23</v>
      </c>
      <c r="B27" t="s">
        <v>34</v>
      </c>
      <c r="E27">
        <v>80</v>
      </c>
      <c r="J27">
        <v>78</v>
      </c>
    </row>
    <row r="28" spans="1:19" x14ac:dyDescent="0.25">
      <c r="A28" s="1">
        <f t="shared" si="1"/>
        <v>24</v>
      </c>
      <c r="B28" t="s">
        <v>35</v>
      </c>
      <c r="E28">
        <v>74</v>
      </c>
      <c r="K28">
        <v>69</v>
      </c>
    </row>
    <row r="29" spans="1:19" x14ac:dyDescent="0.25">
      <c r="A29" s="1">
        <f t="shared" si="1"/>
        <v>25</v>
      </c>
      <c r="B29" t="s">
        <v>36</v>
      </c>
      <c r="F29">
        <v>70</v>
      </c>
      <c r="G29">
        <v>81</v>
      </c>
      <c r="K29">
        <v>76</v>
      </c>
    </row>
    <row r="30" spans="1:19" x14ac:dyDescent="0.25">
      <c r="A30" s="1">
        <f t="shared" si="1"/>
        <v>26</v>
      </c>
      <c r="B30" t="s">
        <v>45</v>
      </c>
      <c r="J30">
        <v>72</v>
      </c>
      <c r="L30">
        <v>78</v>
      </c>
    </row>
    <row r="31" spans="1:19" x14ac:dyDescent="0.25">
      <c r="A31" s="1">
        <f t="shared" si="1"/>
        <v>27</v>
      </c>
      <c r="B31" t="s">
        <v>37</v>
      </c>
      <c r="F31">
        <v>74</v>
      </c>
      <c r="J31">
        <v>78</v>
      </c>
      <c r="L31">
        <v>78</v>
      </c>
      <c r="N31">
        <v>66</v>
      </c>
      <c r="S31" t="s">
        <v>104</v>
      </c>
    </row>
    <row r="32" spans="1:19" x14ac:dyDescent="0.25">
      <c r="A32" s="1">
        <f t="shared" si="1"/>
        <v>28</v>
      </c>
      <c r="B32" t="s">
        <v>39</v>
      </c>
      <c r="F32">
        <v>69</v>
      </c>
      <c r="S32" t="s">
        <v>53</v>
      </c>
    </row>
    <row r="33" spans="1:19" x14ac:dyDescent="0.25">
      <c r="A33" s="1">
        <f t="shared" si="1"/>
        <v>29</v>
      </c>
      <c r="B33" t="s">
        <v>41</v>
      </c>
      <c r="F33">
        <v>83</v>
      </c>
    </row>
    <row r="34" spans="1:19" x14ac:dyDescent="0.25">
      <c r="A34" s="1">
        <f t="shared" si="1"/>
        <v>30</v>
      </c>
      <c r="B34" t="s">
        <v>40</v>
      </c>
      <c r="F34">
        <v>76</v>
      </c>
      <c r="K34">
        <v>71</v>
      </c>
    </row>
    <row r="35" spans="1:19" x14ac:dyDescent="0.25">
      <c r="A35" s="1">
        <f t="shared" si="1"/>
        <v>31</v>
      </c>
      <c r="B35" t="s">
        <v>42</v>
      </c>
      <c r="F35">
        <v>99</v>
      </c>
    </row>
    <row r="36" spans="1:19" x14ac:dyDescent="0.25">
      <c r="A36" s="1">
        <f t="shared" si="1"/>
        <v>32</v>
      </c>
      <c r="B36" t="s">
        <v>38</v>
      </c>
      <c r="F36">
        <v>75</v>
      </c>
    </row>
    <row r="37" spans="1:19" x14ac:dyDescent="0.25">
      <c r="A37" s="1">
        <f t="shared" si="1"/>
        <v>33</v>
      </c>
      <c r="B37" t="s">
        <v>57</v>
      </c>
      <c r="G37">
        <v>72</v>
      </c>
    </row>
    <row r="38" spans="1:19" x14ac:dyDescent="0.25">
      <c r="A38" s="1">
        <f t="shared" si="1"/>
        <v>34</v>
      </c>
      <c r="B38" t="s">
        <v>54</v>
      </c>
      <c r="G38">
        <v>84</v>
      </c>
    </row>
    <row r="39" spans="1:19" x14ac:dyDescent="0.25">
      <c r="A39" s="1">
        <f t="shared" si="1"/>
        <v>35</v>
      </c>
      <c r="B39" t="s">
        <v>55</v>
      </c>
      <c r="G39">
        <v>81</v>
      </c>
    </row>
    <row r="40" spans="1:19" x14ac:dyDescent="0.25">
      <c r="A40" s="1">
        <f t="shared" si="1"/>
        <v>36</v>
      </c>
      <c r="B40" t="s">
        <v>61</v>
      </c>
      <c r="H40">
        <v>76</v>
      </c>
      <c r="O40">
        <v>81</v>
      </c>
    </row>
    <row r="41" spans="1:19" x14ac:dyDescent="0.25">
      <c r="A41" s="1">
        <f t="shared" si="1"/>
        <v>37</v>
      </c>
      <c r="B41" t="s">
        <v>62</v>
      </c>
      <c r="H41">
        <v>78</v>
      </c>
      <c r="I41">
        <v>74</v>
      </c>
      <c r="S41" t="s">
        <v>73</v>
      </c>
    </row>
    <row r="42" spans="1:19" x14ac:dyDescent="0.25">
      <c r="A42" s="1">
        <f t="shared" si="1"/>
        <v>38</v>
      </c>
      <c r="B42" t="s">
        <v>64</v>
      </c>
      <c r="H42">
        <v>80</v>
      </c>
    </row>
    <row r="43" spans="1:19" x14ac:dyDescent="0.25">
      <c r="A43" s="1">
        <f t="shared" si="1"/>
        <v>39</v>
      </c>
      <c r="B43" t="s">
        <v>63</v>
      </c>
      <c r="H43">
        <v>76</v>
      </c>
    </row>
    <row r="44" spans="1:19" x14ac:dyDescent="0.25">
      <c r="A44" s="1">
        <f t="shared" si="1"/>
        <v>40</v>
      </c>
      <c r="B44" t="s">
        <v>65</v>
      </c>
      <c r="H44">
        <v>79</v>
      </c>
      <c r="O44">
        <v>76</v>
      </c>
    </row>
    <row r="45" spans="1:19" x14ac:dyDescent="0.25">
      <c r="A45" s="1">
        <f t="shared" si="1"/>
        <v>41</v>
      </c>
      <c r="B45" t="s">
        <v>69</v>
      </c>
      <c r="I45">
        <v>70</v>
      </c>
      <c r="K45">
        <v>70</v>
      </c>
      <c r="L45">
        <v>74</v>
      </c>
    </row>
    <row r="46" spans="1:19" x14ac:dyDescent="0.25">
      <c r="A46" s="1">
        <f t="shared" si="1"/>
        <v>42</v>
      </c>
      <c r="B46" t="s">
        <v>70</v>
      </c>
      <c r="I46">
        <v>80</v>
      </c>
    </row>
    <row r="47" spans="1:19" x14ac:dyDescent="0.25">
      <c r="A47" s="1">
        <f t="shared" si="1"/>
        <v>43</v>
      </c>
      <c r="B47" t="s">
        <v>71</v>
      </c>
      <c r="I47">
        <v>81</v>
      </c>
    </row>
    <row r="48" spans="1:19" x14ac:dyDescent="0.25">
      <c r="A48" s="1">
        <f t="shared" si="1"/>
        <v>44</v>
      </c>
      <c r="B48" t="s">
        <v>83</v>
      </c>
      <c r="K48">
        <v>66</v>
      </c>
      <c r="L48">
        <v>70</v>
      </c>
      <c r="S48" t="s">
        <v>86</v>
      </c>
    </row>
    <row r="49" spans="1:19" x14ac:dyDescent="0.25">
      <c r="A49" s="1">
        <f t="shared" si="1"/>
        <v>45</v>
      </c>
      <c r="B49" t="s">
        <v>80</v>
      </c>
      <c r="K49">
        <v>68</v>
      </c>
    </row>
    <row r="50" spans="1:19" x14ac:dyDescent="0.25">
      <c r="A50" s="1">
        <f t="shared" si="1"/>
        <v>46</v>
      </c>
      <c r="B50" t="s">
        <v>81</v>
      </c>
      <c r="K50">
        <v>71</v>
      </c>
      <c r="M50">
        <v>68</v>
      </c>
      <c r="S50" t="s">
        <v>100</v>
      </c>
    </row>
    <row r="51" spans="1:19" x14ac:dyDescent="0.25">
      <c r="A51" s="1">
        <f t="shared" si="1"/>
        <v>47</v>
      </c>
      <c r="B51" t="s">
        <v>82</v>
      </c>
      <c r="K51">
        <v>85</v>
      </c>
    </row>
    <row r="52" spans="1:19" x14ac:dyDescent="0.25">
      <c r="A52" s="1">
        <f t="shared" si="1"/>
        <v>48</v>
      </c>
      <c r="B52" t="s">
        <v>89</v>
      </c>
      <c r="L52">
        <v>77</v>
      </c>
    </row>
    <row r="53" spans="1:19" x14ac:dyDescent="0.25">
      <c r="A53" s="1">
        <f t="shared" si="1"/>
        <v>49</v>
      </c>
      <c r="B53" t="s">
        <v>90</v>
      </c>
      <c r="L53">
        <v>78</v>
      </c>
    </row>
    <row r="54" spans="1:19" x14ac:dyDescent="0.25">
      <c r="A54" s="1">
        <f t="shared" si="1"/>
        <v>50</v>
      </c>
      <c r="B54" t="s">
        <v>91</v>
      </c>
      <c r="L54">
        <v>82</v>
      </c>
    </row>
    <row r="55" spans="1:19" x14ac:dyDescent="0.25">
      <c r="A55" s="1">
        <f t="shared" si="1"/>
        <v>51</v>
      </c>
      <c r="B55" t="s">
        <v>92</v>
      </c>
      <c r="L55">
        <v>85</v>
      </c>
    </row>
    <row r="56" spans="1:19" x14ac:dyDescent="0.25">
      <c r="A56" s="1">
        <f t="shared" si="1"/>
        <v>52</v>
      </c>
      <c r="B56" t="s">
        <v>93</v>
      </c>
      <c r="L56">
        <v>90</v>
      </c>
    </row>
    <row r="57" spans="1:19" x14ac:dyDescent="0.25">
      <c r="A57" s="1">
        <f t="shared" si="1"/>
        <v>53</v>
      </c>
      <c r="B57" t="s">
        <v>102</v>
      </c>
      <c r="N57">
        <v>73</v>
      </c>
    </row>
    <row r="58" spans="1:19" x14ac:dyDescent="0.25">
      <c r="A58" s="1">
        <f t="shared" si="1"/>
        <v>54</v>
      </c>
      <c r="B58" t="s">
        <v>103</v>
      </c>
      <c r="N58">
        <v>85</v>
      </c>
      <c r="P58">
        <v>77</v>
      </c>
    </row>
    <row r="59" spans="1:19" x14ac:dyDescent="0.25">
      <c r="A59" s="1">
        <f t="shared" si="1"/>
        <v>55</v>
      </c>
      <c r="B59" t="s">
        <v>107</v>
      </c>
      <c r="O59">
        <v>76</v>
      </c>
      <c r="S59" t="s">
        <v>110</v>
      </c>
    </row>
    <row r="60" spans="1:19" x14ac:dyDescent="0.25">
      <c r="A60" s="1">
        <f t="shared" si="1"/>
        <v>56</v>
      </c>
      <c r="B60" t="s">
        <v>109</v>
      </c>
      <c r="P60">
        <v>83</v>
      </c>
    </row>
    <row r="61" spans="1:19" x14ac:dyDescent="0.25">
      <c r="A61" s="1">
        <f t="shared" si="1"/>
        <v>57</v>
      </c>
    </row>
  </sheetData>
  <autoFilter ref="A4:S59" xr:uid="{22CBEF47-42B1-47F4-80F6-1297A463DD92}"/>
  <mergeCells count="2">
    <mergeCell ref="C3:R3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6907-783C-47FC-9959-DA6F039B3066}">
  <dimension ref="A1:C36"/>
  <sheetViews>
    <sheetView workbookViewId="0">
      <selection activeCell="B27" sqref="B27"/>
    </sheetView>
  </sheetViews>
  <sheetFormatPr defaultRowHeight="15" x14ac:dyDescent="0.25"/>
  <cols>
    <col min="1" max="1" width="5.28515625" customWidth="1"/>
    <col min="2" max="2" width="25.42578125" customWidth="1"/>
    <col min="3" max="3" width="15.42578125" bestFit="1" customWidth="1"/>
  </cols>
  <sheetData>
    <row r="1" spans="1:3" x14ac:dyDescent="0.25">
      <c r="A1" s="7" t="s">
        <v>14</v>
      </c>
      <c r="B1" s="7"/>
      <c r="C1" s="7"/>
    </row>
    <row r="3" spans="1:3" x14ac:dyDescent="0.25">
      <c r="A3" s="2" t="s">
        <v>1</v>
      </c>
      <c r="B3" s="2" t="s">
        <v>2</v>
      </c>
      <c r="C3" s="2" t="s">
        <v>15</v>
      </c>
    </row>
    <row r="4" spans="1:3" x14ac:dyDescent="0.25">
      <c r="A4" s="2">
        <v>1</v>
      </c>
      <c r="B4" s="2" t="s">
        <v>13</v>
      </c>
      <c r="C4" s="2" t="s">
        <v>49</v>
      </c>
    </row>
    <row r="5" spans="1:3" x14ac:dyDescent="0.25">
      <c r="A5" s="2">
        <f>+A4+1</f>
        <v>2</v>
      </c>
      <c r="B5" s="2" t="s">
        <v>12</v>
      </c>
      <c r="C5" s="2" t="s">
        <v>50</v>
      </c>
    </row>
    <row r="6" spans="1:3" x14ac:dyDescent="0.25">
      <c r="A6" s="2">
        <f t="shared" ref="A6:A36" si="0">+A5+1</f>
        <v>3</v>
      </c>
      <c r="B6" s="2" t="s">
        <v>21</v>
      </c>
      <c r="C6" s="2" t="s">
        <v>51</v>
      </c>
    </row>
    <row r="7" spans="1:3" x14ac:dyDescent="0.25">
      <c r="A7" s="2">
        <f t="shared" si="0"/>
        <v>4</v>
      </c>
      <c r="B7" s="2" t="s">
        <v>19</v>
      </c>
      <c r="C7" s="2" t="s">
        <v>52</v>
      </c>
    </row>
    <row r="8" spans="1:3" x14ac:dyDescent="0.25">
      <c r="A8" s="2">
        <f t="shared" si="0"/>
        <v>5</v>
      </c>
      <c r="B8" s="2" t="s">
        <v>8</v>
      </c>
      <c r="C8" s="2" t="s">
        <v>32</v>
      </c>
    </row>
    <row r="9" spans="1:3" x14ac:dyDescent="0.25">
      <c r="A9" s="2">
        <f t="shared" si="0"/>
        <v>6</v>
      </c>
      <c r="B9" s="2" t="s">
        <v>28</v>
      </c>
      <c r="C9" s="2" t="s">
        <v>33</v>
      </c>
    </row>
    <row r="10" spans="1:3" x14ac:dyDescent="0.25">
      <c r="A10" s="2">
        <f t="shared" si="0"/>
        <v>7</v>
      </c>
      <c r="B10" s="2" t="s">
        <v>39</v>
      </c>
      <c r="C10" s="2" t="s">
        <v>47</v>
      </c>
    </row>
    <row r="11" spans="1:3" x14ac:dyDescent="0.25">
      <c r="A11" s="2">
        <f t="shared" si="0"/>
        <v>8</v>
      </c>
      <c r="B11" s="2" t="s">
        <v>7</v>
      </c>
      <c r="C11" s="2" t="s">
        <v>48</v>
      </c>
    </row>
    <row r="12" spans="1:3" x14ac:dyDescent="0.25">
      <c r="A12" s="2">
        <f t="shared" si="0"/>
        <v>9</v>
      </c>
      <c r="B12" s="2" t="s">
        <v>7</v>
      </c>
      <c r="C12" s="2" t="s">
        <v>58</v>
      </c>
    </row>
    <row r="13" spans="1:3" x14ac:dyDescent="0.25">
      <c r="A13" s="2">
        <f t="shared" si="0"/>
        <v>10</v>
      </c>
      <c r="B13" s="2" t="s">
        <v>24</v>
      </c>
      <c r="C13" s="2" t="s">
        <v>99</v>
      </c>
    </row>
    <row r="14" spans="1:3" x14ac:dyDescent="0.25">
      <c r="A14" s="2">
        <f t="shared" si="0"/>
        <v>11</v>
      </c>
      <c r="B14" s="2" t="s">
        <v>16</v>
      </c>
      <c r="C14" s="2" t="s">
        <v>67</v>
      </c>
    </row>
    <row r="15" spans="1:3" x14ac:dyDescent="0.25">
      <c r="A15" s="2">
        <f t="shared" si="0"/>
        <v>12</v>
      </c>
      <c r="B15" s="2" t="s">
        <v>62</v>
      </c>
      <c r="C15" s="2" t="s">
        <v>68</v>
      </c>
    </row>
    <row r="16" spans="1:3" x14ac:dyDescent="0.25">
      <c r="A16" s="2">
        <f t="shared" si="0"/>
        <v>13</v>
      </c>
      <c r="B16" s="2" t="s">
        <v>5</v>
      </c>
      <c r="C16" s="2" t="s">
        <v>74</v>
      </c>
    </row>
    <row r="17" spans="1:3" x14ac:dyDescent="0.25">
      <c r="A17" s="2">
        <f t="shared" si="0"/>
        <v>14</v>
      </c>
      <c r="B17" s="2" t="s">
        <v>11</v>
      </c>
      <c r="C17" s="2" t="s">
        <v>77</v>
      </c>
    </row>
    <row r="18" spans="1:3" x14ac:dyDescent="0.25">
      <c r="A18" s="2">
        <f t="shared" si="0"/>
        <v>15</v>
      </c>
      <c r="B18" s="2" t="s">
        <v>9</v>
      </c>
      <c r="C18" s="2" t="s">
        <v>78</v>
      </c>
    </row>
    <row r="19" spans="1:3" x14ac:dyDescent="0.25">
      <c r="A19" s="2">
        <f t="shared" si="0"/>
        <v>16</v>
      </c>
      <c r="B19" s="2" t="s">
        <v>83</v>
      </c>
      <c r="C19" s="2" t="s">
        <v>84</v>
      </c>
    </row>
    <row r="20" spans="1:3" x14ac:dyDescent="0.25">
      <c r="A20" s="2">
        <f t="shared" si="0"/>
        <v>17</v>
      </c>
      <c r="B20" s="2" t="s">
        <v>29</v>
      </c>
      <c r="C20" s="2" t="s">
        <v>85</v>
      </c>
    </row>
    <row r="21" spans="1:3" x14ac:dyDescent="0.25">
      <c r="A21" s="2">
        <f t="shared" si="0"/>
        <v>18</v>
      </c>
      <c r="B21" s="2" t="s">
        <v>22</v>
      </c>
      <c r="C21" s="2" t="s">
        <v>96</v>
      </c>
    </row>
    <row r="22" spans="1:3" x14ac:dyDescent="0.25">
      <c r="A22" s="2">
        <f t="shared" si="0"/>
        <v>19</v>
      </c>
      <c r="B22" s="2" t="s">
        <v>97</v>
      </c>
      <c r="C22" s="2" t="s">
        <v>98</v>
      </c>
    </row>
    <row r="23" spans="1:3" x14ac:dyDescent="0.25">
      <c r="A23" s="2">
        <f t="shared" si="0"/>
        <v>20</v>
      </c>
      <c r="B23" s="2" t="s">
        <v>81</v>
      </c>
      <c r="C23" s="2" t="s">
        <v>101</v>
      </c>
    </row>
    <row r="24" spans="1:3" x14ac:dyDescent="0.25">
      <c r="A24" s="2">
        <f t="shared" si="0"/>
        <v>21</v>
      </c>
      <c r="B24" s="2" t="s">
        <v>37</v>
      </c>
      <c r="C24" s="2" t="s">
        <v>105</v>
      </c>
    </row>
    <row r="25" spans="1:3" x14ac:dyDescent="0.25">
      <c r="A25" s="2">
        <f t="shared" si="0"/>
        <v>22</v>
      </c>
      <c r="B25" s="2" t="s">
        <v>107</v>
      </c>
      <c r="C25" s="2" t="s">
        <v>108</v>
      </c>
    </row>
    <row r="26" spans="1:3" x14ac:dyDescent="0.25">
      <c r="A26" s="2">
        <f t="shared" si="0"/>
        <v>23</v>
      </c>
      <c r="B26" s="2" t="s">
        <v>18</v>
      </c>
      <c r="C26" s="2" t="s">
        <v>112</v>
      </c>
    </row>
    <row r="27" spans="1:3" x14ac:dyDescent="0.25">
      <c r="A27" s="2">
        <f t="shared" si="0"/>
        <v>24</v>
      </c>
      <c r="B27" s="2"/>
      <c r="C27" s="2"/>
    </row>
    <row r="28" spans="1:3" x14ac:dyDescent="0.25">
      <c r="A28" s="2">
        <f t="shared" si="0"/>
        <v>25</v>
      </c>
      <c r="B28" s="2"/>
      <c r="C28" s="2"/>
    </row>
    <row r="29" spans="1:3" x14ac:dyDescent="0.25">
      <c r="A29" s="2">
        <f t="shared" si="0"/>
        <v>26</v>
      </c>
      <c r="B29" s="2"/>
      <c r="C29" s="2"/>
    </row>
    <row r="30" spans="1:3" x14ac:dyDescent="0.25">
      <c r="A30" s="2">
        <f t="shared" si="0"/>
        <v>27</v>
      </c>
      <c r="B30" s="2"/>
      <c r="C30" s="2"/>
    </row>
    <row r="31" spans="1:3" x14ac:dyDescent="0.25">
      <c r="A31" s="2">
        <f t="shared" si="0"/>
        <v>28</v>
      </c>
      <c r="B31" s="2"/>
      <c r="C31" s="2"/>
    </row>
    <row r="32" spans="1:3" x14ac:dyDescent="0.25">
      <c r="A32" s="2">
        <f t="shared" si="0"/>
        <v>29</v>
      </c>
      <c r="B32" s="2"/>
      <c r="C32" s="2"/>
    </row>
    <row r="33" spans="1:3" x14ac:dyDescent="0.25">
      <c r="A33" s="2">
        <f t="shared" si="0"/>
        <v>30</v>
      </c>
      <c r="B33" s="2"/>
      <c r="C33" s="2"/>
    </row>
    <row r="34" spans="1:3" x14ac:dyDescent="0.25">
      <c r="A34" s="2">
        <f t="shared" si="0"/>
        <v>31</v>
      </c>
      <c r="B34" s="2"/>
      <c r="C34" s="2"/>
    </row>
    <row r="35" spans="1:3" x14ac:dyDescent="0.25">
      <c r="A35" s="2">
        <f t="shared" si="0"/>
        <v>32</v>
      </c>
      <c r="B35" s="2"/>
      <c r="C35" s="2"/>
    </row>
    <row r="36" spans="1:3" x14ac:dyDescent="0.25">
      <c r="A36" s="2">
        <f t="shared" si="0"/>
        <v>33</v>
      </c>
      <c r="B36" s="2"/>
      <c r="C36" s="2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9247-0417-44C5-B59E-119921EA9EFE}">
  <dimension ref="A1:R57"/>
  <sheetViews>
    <sheetView tabSelected="1" topLeftCell="A31" workbookViewId="0">
      <selection activeCell="A58" sqref="A58"/>
    </sheetView>
  </sheetViews>
  <sheetFormatPr defaultRowHeight="15" x14ac:dyDescent="0.25"/>
  <cols>
    <col min="1" max="1" width="20.42578125" bestFit="1" customWidth="1"/>
  </cols>
  <sheetData>
    <row r="1" spans="1:18" x14ac:dyDescent="0.25">
      <c r="A1" s="2"/>
      <c r="B1" s="8" t="s">
        <v>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"/>
    </row>
    <row r="2" spans="1:18" x14ac:dyDescent="0.25">
      <c r="A2" s="2" t="s">
        <v>2</v>
      </c>
      <c r="B2" s="3">
        <v>22</v>
      </c>
      <c r="C2" s="3">
        <f>+B2+1</f>
        <v>23</v>
      </c>
      <c r="D2" s="3">
        <f t="shared" ref="D2:Q2" si="0">+C2+1</f>
        <v>24</v>
      </c>
      <c r="E2" s="3">
        <f t="shared" si="0"/>
        <v>25</v>
      </c>
      <c r="F2" s="3">
        <f t="shared" si="0"/>
        <v>26</v>
      </c>
      <c r="G2" s="3">
        <f t="shared" si="0"/>
        <v>27</v>
      </c>
      <c r="H2" s="3">
        <f t="shared" si="0"/>
        <v>28</v>
      </c>
      <c r="I2" s="3">
        <f t="shared" si="0"/>
        <v>29</v>
      </c>
      <c r="J2" s="3">
        <f t="shared" si="0"/>
        <v>30</v>
      </c>
      <c r="K2" s="3">
        <f t="shared" si="0"/>
        <v>31</v>
      </c>
      <c r="L2" s="3">
        <f t="shared" si="0"/>
        <v>32</v>
      </c>
      <c r="M2" s="3">
        <f t="shared" si="0"/>
        <v>33</v>
      </c>
      <c r="N2" s="3">
        <f t="shared" si="0"/>
        <v>34</v>
      </c>
      <c r="O2" s="3">
        <f t="shared" si="0"/>
        <v>35</v>
      </c>
      <c r="P2" s="3">
        <f>+O2+1</f>
        <v>36</v>
      </c>
      <c r="Q2" s="3">
        <f t="shared" si="0"/>
        <v>37</v>
      </c>
      <c r="R2" s="2" t="s">
        <v>79</v>
      </c>
    </row>
    <row r="3" spans="1:18" x14ac:dyDescent="0.25">
      <c r="A3" s="2" t="s">
        <v>13</v>
      </c>
      <c r="B3" s="2">
        <f>50*44%</f>
        <v>22</v>
      </c>
      <c r="C3" s="2"/>
      <c r="D3" s="2"/>
      <c r="E3" s="2"/>
      <c r="F3" s="2">
        <f>90*23%</f>
        <v>20.7</v>
      </c>
      <c r="G3" s="2">
        <f>45*23%</f>
        <v>10.35</v>
      </c>
      <c r="H3" s="2"/>
      <c r="I3" s="2"/>
      <c r="J3" s="2"/>
      <c r="K3" s="2"/>
      <c r="L3" s="2"/>
      <c r="M3" s="2"/>
      <c r="N3" s="2"/>
      <c r="O3" s="2"/>
      <c r="P3" s="2"/>
      <c r="Q3" s="2"/>
      <c r="R3" s="2">
        <f>SUM(B3:Q3)</f>
        <v>53.050000000000004</v>
      </c>
    </row>
    <row r="4" spans="1:18" x14ac:dyDescent="0.25">
      <c r="A4" s="2" t="s">
        <v>7</v>
      </c>
      <c r="B4" s="2">
        <f>50*33%</f>
        <v>16.5</v>
      </c>
      <c r="C4" s="2"/>
      <c r="D4" s="2"/>
      <c r="E4" s="2"/>
      <c r="F4" s="2">
        <f>90*44%</f>
        <v>39.6</v>
      </c>
      <c r="G4" s="2">
        <f>45*33%</f>
        <v>14.850000000000001</v>
      </c>
      <c r="H4" s="2"/>
      <c r="I4" s="2"/>
      <c r="J4" s="2"/>
      <c r="K4" s="2"/>
      <c r="L4" s="2"/>
      <c r="M4" s="2"/>
      <c r="N4" s="2"/>
      <c r="O4" s="2"/>
      <c r="P4" s="2"/>
      <c r="Q4" s="2"/>
      <c r="R4" s="2">
        <f t="shared" ref="R4:R50" si="1">SUM(B4:Q4)</f>
        <v>70.95</v>
      </c>
    </row>
    <row r="5" spans="1:18" x14ac:dyDescent="0.25">
      <c r="A5" s="2" t="s">
        <v>11</v>
      </c>
      <c r="B5" s="2">
        <f>50*23%</f>
        <v>11.5</v>
      </c>
      <c r="C5" s="2"/>
      <c r="D5" s="2"/>
      <c r="E5" s="2"/>
      <c r="F5" s="2"/>
      <c r="G5" s="2"/>
      <c r="H5" s="2"/>
      <c r="I5" s="2">
        <f>60*44%</f>
        <v>26.4</v>
      </c>
      <c r="J5" s="2">
        <f>80*23%</f>
        <v>18.400000000000002</v>
      </c>
      <c r="K5" s="2"/>
      <c r="L5" s="2"/>
      <c r="M5" s="2"/>
      <c r="N5" s="2"/>
      <c r="O5" s="2"/>
      <c r="P5" s="2"/>
      <c r="Q5" s="2"/>
      <c r="R5" s="2">
        <f t="shared" si="1"/>
        <v>56.3</v>
      </c>
    </row>
    <row r="6" spans="1:18" x14ac:dyDescent="0.25">
      <c r="A6" s="2" t="s">
        <v>8</v>
      </c>
      <c r="B6" s="2"/>
      <c r="C6" s="2"/>
      <c r="D6" s="2">
        <f>60*33%</f>
        <v>19.8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 t="shared" si="1"/>
        <v>19.8</v>
      </c>
    </row>
    <row r="7" spans="1:18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f t="shared" si="1"/>
        <v>0</v>
      </c>
    </row>
    <row r="8" spans="1:18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f t="shared" si="1"/>
        <v>0</v>
      </c>
    </row>
    <row r="9" spans="1:18" x14ac:dyDescent="0.25">
      <c r="A9" s="2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>
        <f>25*23%</f>
        <v>5.75</v>
      </c>
      <c r="N9" s="2"/>
      <c r="O9" s="2"/>
      <c r="P9" s="2"/>
      <c r="Q9" s="2"/>
      <c r="R9" s="2">
        <f t="shared" si="1"/>
        <v>5.75</v>
      </c>
    </row>
    <row r="10" spans="1:18" x14ac:dyDescent="0.25">
      <c r="A10" s="2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f t="shared" si="1"/>
        <v>0</v>
      </c>
    </row>
    <row r="11" spans="1:18" x14ac:dyDescent="0.2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f t="shared" si="1"/>
        <v>0</v>
      </c>
    </row>
    <row r="12" spans="1:18" x14ac:dyDescent="0.25">
      <c r="A12" s="2" t="s">
        <v>5</v>
      </c>
      <c r="B12" s="2"/>
      <c r="C12" s="2"/>
      <c r="D12" s="2"/>
      <c r="E12" s="2"/>
      <c r="F12" s="2"/>
      <c r="G12" s="2"/>
      <c r="H12" s="2">
        <f>55*44%</f>
        <v>24.2</v>
      </c>
      <c r="I12" s="2"/>
      <c r="J12" s="2"/>
      <c r="K12" s="2"/>
      <c r="L12" s="2"/>
      <c r="M12" s="2"/>
      <c r="N12" s="2"/>
      <c r="O12" s="2"/>
      <c r="P12" s="2"/>
      <c r="Q12" s="2"/>
      <c r="R12" s="2">
        <f t="shared" si="1"/>
        <v>24.2</v>
      </c>
    </row>
    <row r="13" spans="1:18" x14ac:dyDescent="0.25">
      <c r="A13" s="2" t="s">
        <v>19</v>
      </c>
      <c r="B13" s="2"/>
      <c r="C13" s="2"/>
      <c r="D13" s="2">
        <f>60*44%</f>
        <v>26.4</v>
      </c>
      <c r="E13" s="2"/>
      <c r="F13" s="2"/>
      <c r="G13" s="2"/>
      <c r="H13" s="2"/>
      <c r="I13" s="2">
        <f>60*33%</f>
        <v>19.8</v>
      </c>
      <c r="J13" s="2"/>
      <c r="K13" s="2"/>
      <c r="L13" s="2"/>
      <c r="M13" s="2"/>
      <c r="N13" s="2"/>
      <c r="O13" s="2"/>
      <c r="P13" s="2"/>
      <c r="Q13" s="2"/>
      <c r="R13" s="2">
        <f t="shared" si="1"/>
        <v>46.2</v>
      </c>
    </row>
    <row r="14" spans="1:18" x14ac:dyDescent="0.25">
      <c r="A14" s="2" t="s">
        <v>17</v>
      </c>
      <c r="B14" s="2"/>
      <c r="C14" s="2">
        <f>55*33%</f>
        <v>18.150000000000002</v>
      </c>
      <c r="D14" s="2"/>
      <c r="E14" s="2"/>
      <c r="F14" s="2"/>
      <c r="G14" s="2"/>
      <c r="H14" s="2"/>
      <c r="I14" s="2">
        <f>60*23%</f>
        <v>13.8</v>
      </c>
      <c r="J14" s="2"/>
      <c r="K14" s="2"/>
      <c r="L14" s="2"/>
      <c r="M14" s="2"/>
      <c r="N14" s="2"/>
      <c r="O14" s="2"/>
      <c r="P14" s="2"/>
      <c r="Q14" s="2"/>
      <c r="R14" s="2">
        <f t="shared" si="1"/>
        <v>31.950000000000003</v>
      </c>
    </row>
    <row r="15" spans="1:18" x14ac:dyDescent="0.25">
      <c r="A15" s="2" t="s">
        <v>21</v>
      </c>
      <c r="B15" s="2"/>
      <c r="C15" s="2">
        <f>55*44%</f>
        <v>24.2</v>
      </c>
      <c r="D15" s="2"/>
      <c r="E15" s="2"/>
      <c r="F15" s="2"/>
      <c r="G15" s="2"/>
      <c r="H15" s="2"/>
      <c r="I15" s="2"/>
      <c r="J15" s="2"/>
      <c r="K15" s="2">
        <f>70*23%</f>
        <v>16.100000000000001</v>
      </c>
      <c r="L15" s="2"/>
      <c r="M15" s="2"/>
      <c r="N15" s="2"/>
      <c r="O15" s="2"/>
      <c r="P15" s="2"/>
      <c r="Q15" s="2"/>
      <c r="R15" s="2">
        <f t="shared" si="1"/>
        <v>40.299999999999997</v>
      </c>
    </row>
    <row r="16" spans="1:18" x14ac:dyDescent="0.25">
      <c r="A16" s="2" t="s">
        <v>45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 t="shared" si="1"/>
        <v>0</v>
      </c>
    </row>
    <row r="17" spans="1:18" x14ac:dyDescent="0.25">
      <c r="A17" s="2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f t="shared" si="1"/>
        <v>0</v>
      </c>
    </row>
    <row r="18" spans="1:18" x14ac:dyDescent="0.25">
      <c r="A18" s="2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1"/>
        <v>0</v>
      </c>
    </row>
    <row r="19" spans="1:18" x14ac:dyDescent="0.25">
      <c r="A19" s="2" t="s">
        <v>18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f>10*40%</f>
        <v>4</v>
      </c>
      <c r="M19" s="2"/>
      <c r="N19" s="2"/>
      <c r="O19" s="2">
        <f>15*44%</f>
        <v>6.6</v>
      </c>
      <c r="P19" s="2"/>
      <c r="Q19" s="2"/>
      <c r="R19" s="2">
        <f t="shared" si="1"/>
        <v>10.6</v>
      </c>
    </row>
    <row r="20" spans="1:18" x14ac:dyDescent="0.25">
      <c r="A20" s="2" t="s">
        <v>37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f>25*44%</f>
        <v>11</v>
      </c>
      <c r="N20" s="2"/>
      <c r="O20" s="2"/>
      <c r="P20" s="2"/>
      <c r="Q20" s="2"/>
      <c r="R20" s="2">
        <f t="shared" si="1"/>
        <v>11</v>
      </c>
    </row>
    <row r="21" spans="1:18" x14ac:dyDescent="0.25">
      <c r="A21" s="2" t="s">
        <v>34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 t="shared" si="1"/>
        <v>0</v>
      </c>
    </row>
    <row r="22" spans="1:18" x14ac:dyDescent="0.25">
      <c r="A22" s="2" t="s">
        <v>16</v>
      </c>
      <c r="B22" s="2"/>
      <c r="C22" s="2">
        <f>55*23%</f>
        <v>12.65</v>
      </c>
      <c r="D22" s="2">
        <f>60*23%</f>
        <v>13.8</v>
      </c>
      <c r="E22" s="2">
        <f>65*23%</f>
        <v>14.950000000000001</v>
      </c>
      <c r="F22" s="2">
        <f>90*33%</f>
        <v>29.700000000000003</v>
      </c>
      <c r="G22" s="2">
        <f>45*44%</f>
        <v>19.8</v>
      </c>
      <c r="H22" s="2">
        <f>55*23%</f>
        <v>12.65</v>
      </c>
      <c r="I22" s="2"/>
      <c r="J22" s="2"/>
      <c r="K22" s="2"/>
      <c r="L22" s="2"/>
      <c r="M22" s="2"/>
      <c r="N22" s="2"/>
      <c r="O22" s="2"/>
      <c r="P22" s="2"/>
      <c r="Q22" s="2"/>
      <c r="R22" s="2">
        <f t="shared" si="1"/>
        <v>103.55000000000001</v>
      </c>
    </row>
    <row r="23" spans="1:18" x14ac:dyDescent="0.25">
      <c r="A23" s="2" t="s">
        <v>61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f>15*23%</f>
        <v>3.45</v>
      </c>
      <c r="O23" s="2"/>
      <c r="P23" s="2"/>
      <c r="Q23" s="2"/>
      <c r="R23" s="2">
        <f t="shared" si="1"/>
        <v>3.45</v>
      </c>
    </row>
    <row r="24" spans="1:18" x14ac:dyDescent="0.25">
      <c r="A24" s="2" t="s">
        <v>63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f t="shared" si="1"/>
        <v>0</v>
      </c>
    </row>
    <row r="25" spans="1:18" x14ac:dyDescent="0.25">
      <c r="A25" s="2" t="s">
        <v>62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>
        <f t="shared" si="1"/>
        <v>0</v>
      </c>
    </row>
    <row r="26" spans="1:18" x14ac:dyDescent="0.2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>15*33%</f>
        <v>4.95</v>
      </c>
      <c r="O26" s="2"/>
      <c r="P26" s="2"/>
      <c r="Q26" s="2"/>
      <c r="R26" s="2">
        <f t="shared" si="1"/>
        <v>4.95</v>
      </c>
    </row>
    <row r="27" spans="1:18" x14ac:dyDescent="0.25">
      <c r="A27" s="2" t="s">
        <v>64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f t="shared" si="1"/>
        <v>0</v>
      </c>
    </row>
    <row r="28" spans="1:18" x14ac:dyDescent="0.25">
      <c r="A28" s="2" t="s">
        <v>69</v>
      </c>
      <c r="B28" s="2"/>
      <c r="C28" s="2"/>
      <c r="D28" s="2"/>
      <c r="E28" s="2"/>
      <c r="F28" s="2"/>
      <c r="G28" s="2"/>
      <c r="H28" s="2">
        <f>55*33%</f>
        <v>18.150000000000002</v>
      </c>
      <c r="I28" s="2"/>
      <c r="J28" s="2"/>
      <c r="K28" s="2"/>
      <c r="L28" s="2"/>
      <c r="M28" s="2"/>
      <c r="N28" s="2"/>
      <c r="O28" s="2"/>
      <c r="P28" s="2"/>
      <c r="Q28" s="2"/>
      <c r="R28" s="2">
        <f t="shared" si="1"/>
        <v>18.150000000000002</v>
      </c>
    </row>
    <row r="29" spans="1:18" x14ac:dyDescent="0.25">
      <c r="A29" s="2" t="s">
        <v>22</v>
      </c>
      <c r="B29" s="2"/>
      <c r="C29" s="2"/>
      <c r="D29" s="2"/>
      <c r="E29" s="2"/>
      <c r="F29" s="2"/>
      <c r="G29" s="2"/>
      <c r="H29" s="2"/>
      <c r="I29" s="2"/>
      <c r="J29" s="2"/>
      <c r="K29" s="2">
        <f>70*44%</f>
        <v>30.8</v>
      </c>
      <c r="L29" s="2"/>
      <c r="M29" s="2"/>
      <c r="N29" s="2"/>
      <c r="O29" s="2"/>
      <c r="P29" s="2"/>
      <c r="Q29" s="2"/>
      <c r="R29" s="2">
        <f t="shared" si="1"/>
        <v>30.8</v>
      </c>
    </row>
    <row r="30" spans="1:18" x14ac:dyDescent="0.25">
      <c r="A30" s="2" t="s">
        <v>70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f t="shared" si="1"/>
        <v>0</v>
      </c>
    </row>
    <row r="31" spans="1:18" x14ac:dyDescent="0.25">
      <c r="A31" s="2" t="s">
        <v>71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 t="shared" si="1"/>
        <v>0</v>
      </c>
    </row>
    <row r="32" spans="1:18" x14ac:dyDescent="0.25">
      <c r="A32" s="2" t="s">
        <v>56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>
        <f t="shared" si="1"/>
        <v>0</v>
      </c>
    </row>
    <row r="33" spans="1:18" x14ac:dyDescent="0.25">
      <c r="A33" s="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f t="shared" si="1"/>
        <v>0</v>
      </c>
    </row>
    <row r="34" spans="1:18" x14ac:dyDescent="0.25">
      <c r="A34" s="2" t="s">
        <v>46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f t="shared" si="1"/>
        <v>0</v>
      </c>
    </row>
    <row r="35" spans="1:18" x14ac:dyDescent="0.25">
      <c r="A35" s="2" t="s">
        <v>36</v>
      </c>
      <c r="B35" s="2"/>
      <c r="C35" s="2"/>
      <c r="D35" s="2"/>
      <c r="E35" s="2">
        <f>65*33%</f>
        <v>21.45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f t="shared" si="1"/>
        <v>21.45</v>
      </c>
    </row>
    <row r="36" spans="1:18" x14ac:dyDescent="0.25">
      <c r="A36" s="2" t="s">
        <v>55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f t="shared" si="1"/>
        <v>0</v>
      </c>
    </row>
    <row r="37" spans="1:18" x14ac:dyDescent="0.25">
      <c r="A37" s="2" t="s">
        <v>54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f t="shared" si="1"/>
        <v>0</v>
      </c>
    </row>
    <row r="38" spans="1:18" x14ac:dyDescent="0.25">
      <c r="A38" s="2" t="s">
        <v>44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>
        <f t="shared" si="1"/>
        <v>0</v>
      </c>
    </row>
    <row r="39" spans="1:18" x14ac:dyDescent="0.25">
      <c r="A39" s="2" t="s">
        <v>39</v>
      </c>
      <c r="B39" s="2"/>
      <c r="C39" s="2"/>
      <c r="D39" s="2"/>
      <c r="E39" s="2">
        <f>65*44%</f>
        <v>28.6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f t="shared" si="1"/>
        <v>28.6</v>
      </c>
    </row>
    <row r="40" spans="1:18" x14ac:dyDescent="0.25">
      <c r="A40" s="2" t="s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f t="shared" si="1"/>
        <v>0</v>
      </c>
    </row>
    <row r="41" spans="1:18" x14ac:dyDescent="0.25">
      <c r="A41" s="2" t="s">
        <v>40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f t="shared" si="1"/>
        <v>0</v>
      </c>
    </row>
    <row r="42" spans="1:18" x14ac:dyDescent="0.25">
      <c r="A42" s="2" t="s">
        <v>41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f t="shared" si="1"/>
        <v>0</v>
      </c>
    </row>
    <row r="43" spans="1:18" x14ac:dyDescent="0.25">
      <c r="A43" s="2" t="s">
        <v>42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f t="shared" si="1"/>
        <v>0</v>
      </c>
    </row>
    <row r="44" spans="1:18" x14ac:dyDescent="0.25">
      <c r="A44" s="2" t="s">
        <v>20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f t="shared" si="1"/>
        <v>0</v>
      </c>
    </row>
    <row r="45" spans="1:18" x14ac:dyDescent="0.25">
      <c r="A45" s="2" t="s">
        <v>35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f t="shared" si="1"/>
        <v>0</v>
      </c>
    </row>
    <row r="46" spans="1:18" x14ac:dyDescent="0.25">
      <c r="A46" s="2" t="s">
        <v>83</v>
      </c>
      <c r="B46" s="2"/>
      <c r="C46" s="2"/>
      <c r="D46" s="2"/>
      <c r="E46" s="2"/>
      <c r="F46" s="2"/>
      <c r="G46" s="2"/>
      <c r="H46" s="2"/>
      <c r="I46" s="2"/>
      <c r="J46" s="2">
        <f>80*44%</f>
        <v>35.200000000000003</v>
      </c>
      <c r="K46" s="2">
        <f>70*33%</f>
        <v>23.1</v>
      </c>
      <c r="L46" s="2"/>
      <c r="M46" s="2"/>
      <c r="N46" s="2"/>
      <c r="O46" s="2"/>
      <c r="P46" s="2"/>
      <c r="Q46" s="2"/>
      <c r="R46" s="2">
        <f t="shared" si="1"/>
        <v>58.300000000000004</v>
      </c>
    </row>
    <row r="47" spans="1:18" x14ac:dyDescent="0.25">
      <c r="A47" s="2" t="s">
        <v>80</v>
      </c>
      <c r="B47" s="2"/>
      <c r="C47" s="2"/>
      <c r="D47" s="2"/>
      <c r="E47" s="2"/>
      <c r="F47" s="2"/>
      <c r="G47" s="2"/>
      <c r="H47" s="2"/>
      <c r="I47" s="2"/>
      <c r="J47" s="2">
        <f>80*33%</f>
        <v>26.400000000000002</v>
      </c>
      <c r="K47" s="2"/>
      <c r="L47" s="2"/>
      <c r="M47" s="2"/>
      <c r="N47" s="2"/>
      <c r="O47" s="2"/>
      <c r="P47" s="2"/>
      <c r="Q47" s="2"/>
      <c r="R47" s="2">
        <f t="shared" si="1"/>
        <v>26.400000000000002</v>
      </c>
    </row>
    <row r="48" spans="1:18" x14ac:dyDescent="0.25">
      <c r="A48" s="2" t="s">
        <v>81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>
        <f>10*60%</f>
        <v>6</v>
      </c>
      <c r="M48" s="2"/>
      <c r="N48" s="2"/>
      <c r="O48" s="2"/>
      <c r="P48" s="2"/>
      <c r="Q48" s="2"/>
      <c r="R48" s="2">
        <f t="shared" si="1"/>
        <v>6</v>
      </c>
    </row>
    <row r="49" spans="1:18" x14ac:dyDescent="0.25">
      <c r="A49" s="2" t="s">
        <v>82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f t="shared" si="1"/>
        <v>0</v>
      </c>
    </row>
    <row r="50" spans="1:18" x14ac:dyDescent="0.25">
      <c r="A50" s="2" t="s">
        <v>89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f t="shared" si="1"/>
        <v>0</v>
      </c>
    </row>
    <row r="51" spans="1:18" x14ac:dyDescent="0.25">
      <c r="A51" s="2" t="s">
        <v>90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f t="shared" ref="R51:R57" si="2">SUM(B51:Q51)</f>
        <v>0</v>
      </c>
    </row>
    <row r="52" spans="1:18" x14ac:dyDescent="0.25">
      <c r="A52" s="2" t="s">
        <v>91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f t="shared" si="2"/>
        <v>0</v>
      </c>
    </row>
    <row r="53" spans="1:18" x14ac:dyDescent="0.25">
      <c r="A53" s="2" t="s">
        <v>92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>
        <f t="shared" si="2"/>
        <v>0</v>
      </c>
    </row>
    <row r="54" spans="1:18" x14ac:dyDescent="0.25">
      <c r="A54" s="2" t="s">
        <v>93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>
        <f t="shared" si="2"/>
        <v>0</v>
      </c>
    </row>
    <row r="55" spans="1:18" x14ac:dyDescent="0.25">
      <c r="A55" s="2" t="s">
        <v>102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>
        <f>25*33%</f>
        <v>8.25</v>
      </c>
      <c r="N55" s="2"/>
      <c r="O55" s="2"/>
      <c r="P55" s="2"/>
      <c r="Q55" s="2"/>
      <c r="R55" s="2">
        <f t="shared" si="2"/>
        <v>8.25</v>
      </c>
    </row>
    <row r="56" spans="1:18" x14ac:dyDescent="0.25">
      <c r="A56" s="2" t="s">
        <v>106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>
        <f>15*33%</f>
        <v>4.95</v>
      </c>
      <c r="P56" s="2"/>
      <c r="Q56" s="2"/>
      <c r="R56" s="2">
        <f t="shared" si="2"/>
        <v>4.95</v>
      </c>
    </row>
    <row r="57" spans="1:18" x14ac:dyDescent="0.25">
      <c r="A57" s="2" t="s">
        <v>107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>
        <f>15*44%</f>
        <v>6.6</v>
      </c>
      <c r="O57" s="2"/>
      <c r="P57" s="2"/>
      <c r="Q57" s="2"/>
      <c r="R57" s="2">
        <f t="shared" si="2"/>
        <v>6.6</v>
      </c>
    </row>
  </sheetData>
  <mergeCells count="1">
    <mergeCell ref="B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vecka för vecka</vt:lpstr>
      <vt:lpstr>Sammanställning</vt:lpstr>
      <vt:lpstr>Klara för final</vt:lpstr>
      <vt:lpstr>Tillgodohavanden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Adamsson</dc:creator>
  <cp:lastModifiedBy>Martin Adamsson</cp:lastModifiedBy>
  <dcterms:created xsi:type="dcterms:W3CDTF">2025-06-02T11:56:03Z</dcterms:created>
  <dcterms:modified xsi:type="dcterms:W3CDTF">2025-09-23T08:03:39Z</dcterms:modified>
</cp:coreProperties>
</file>